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en\Documents\documents\Audubon President's info\"/>
    </mc:Choice>
  </mc:AlternateContent>
  <bookViews>
    <workbookView xWindow="0" yWindow="0" windowWidth="24000" windowHeight="9135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" l="1"/>
  <c r="C71" i="1"/>
  <c r="C57" i="1"/>
  <c r="C43" i="1"/>
  <c r="C36" i="1"/>
  <c r="C32" i="1"/>
  <c r="C26" i="1"/>
  <c r="D15" i="1"/>
  <c r="C15" i="1"/>
  <c r="C17" i="1" s="1"/>
  <c r="E14" i="1"/>
  <c r="E13" i="1"/>
  <c r="E12" i="1"/>
  <c r="E11" i="1"/>
  <c r="E10" i="1"/>
  <c r="E9" i="1"/>
  <c r="C5" i="1"/>
  <c r="E15" i="1" l="1"/>
</calcChain>
</file>

<file path=xl/sharedStrings.xml><?xml version="1.0" encoding="utf-8"?>
<sst xmlns="http://schemas.openxmlformats.org/spreadsheetml/2006/main" count="77" uniqueCount="67">
  <si>
    <t>TBAS Treasurer Report</t>
  </si>
  <si>
    <t>Income 2018</t>
  </si>
  <si>
    <t xml:space="preserve">Projected </t>
  </si>
  <si>
    <t>Actual</t>
  </si>
  <si>
    <t>($4,568.36 CD Transfer $2,236.38 Other)</t>
  </si>
  <si>
    <t>Expenses. 2018</t>
  </si>
  <si>
    <t>Item</t>
  </si>
  <si>
    <t>Balance</t>
  </si>
  <si>
    <t>Donations</t>
  </si>
  <si>
    <t>PO Box</t>
  </si>
  <si>
    <t>State of Mich</t>
  </si>
  <si>
    <t>Annual Membership Mailing</t>
  </si>
  <si>
    <t>Unplanned Event Expense</t>
  </si>
  <si>
    <t>(see below for details)</t>
  </si>
  <si>
    <t>Bank Service Charge</t>
  </si>
  <si>
    <t>(Was Reversed)</t>
  </si>
  <si>
    <t>Total</t>
  </si>
  <si>
    <t>Projected  Checking Balance Year End</t>
  </si>
  <si>
    <t>Actual Checking Balance</t>
  </si>
  <si>
    <t>(as of 12/31/18)</t>
  </si>
  <si>
    <t>Linda Klemens Memorial Fund</t>
  </si>
  <si>
    <t>Total Donations</t>
  </si>
  <si>
    <t>Disbursements</t>
  </si>
  <si>
    <t>Amount</t>
  </si>
  <si>
    <t>Michigan Audubon (Tower)</t>
  </si>
  <si>
    <t>Michigan Audubon (Plaque)</t>
  </si>
  <si>
    <t>TBAS Finances</t>
  </si>
  <si>
    <t>Account</t>
  </si>
  <si>
    <t>Linda Klemens Memorial  Fund</t>
  </si>
  <si>
    <t>CD Transfer Fund</t>
  </si>
  <si>
    <t>TBAS General Income</t>
  </si>
  <si>
    <t>Checking Account  #10000708813</t>
  </si>
  <si>
    <t>CD #1000029796 (Matures 12-22-19)</t>
  </si>
  <si>
    <t>($8.61 interest 2018 - Rate of 1.73%)</t>
  </si>
  <si>
    <t>CD #5000018772 (Matures 12-08-21)</t>
  </si>
  <si>
    <t>(Opened 12-08-18 Rate of 2.47%</t>
  </si>
  <si>
    <t>Unplanned Event Expenses</t>
  </si>
  <si>
    <t xml:space="preserve">Description </t>
  </si>
  <si>
    <t>Vic Galea (pontoon rental)</t>
  </si>
  <si>
    <t>Josh Haas (speaker fee)</t>
  </si>
  <si>
    <t>Charles Tetzlaff (JJs 08-16)</t>
  </si>
  <si>
    <t>Description</t>
  </si>
  <si>
    <t xml:space="preserve"> Amount</t>
  </si>
  <si>
    <t>Count</t>
  </si>
  <si>
    <t>AM Family</t>
  </si>
  <si>
    <t>AM Individual</t>
  </si>
  <si>
    <t>Interest</t>
  </si>
  <si>
    <t>Life Member</t>
  </si>
  <si>
    <t xml:space="preserve">Donation </t>
  </si>
  <si>
    <t>Riverside Energy</t>
  </si>
  <si>
    <t>Reverse Service Charge</t>
  </si>
  <si>
    <t>CD Transfer</t>
  </si>
  <si>
    <t>Reverse 394-397</t>
  </si>
  <si>
    <t>Donations 2018</t>
  </si>
  <si>
    <t>Group</t>
  </si>
  <si>
    <t>Wildlife Recovery</t>
  </si>
  <si>
    <t>Alpena River Center</t>
  </si>
  <si>
    <t>Huron Pines</t>
  </si>
  <si>
    <t>Friends of Rockport</t>
  </si>
  <si>
    <t>NE Mich. Great Lakes Stewardship Initiative</t>
  </si>
  <si>
    <t>Tawas Birding Fest/ MI Audubon</t>
  </si>
  <si>
    <t>National Audubon (CBC)</t>
  </si>
  <si>
    <t>Alpena County Library</t>
  </si>
  <si>
    <t>Straits Area Hawkwatch</t>
  </si>
  <si>
    <t>$100 (07-prg )</t>
  </si>
  <si>
    <t>Whitefish Point Observatory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</si>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</sst>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4" fontId="0" fillId="0" borderId="0" xfId="0" applyNumberFormat="1"/>
    <xf numFmtId="0" fontId="2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64" fontId="2" fillId="0" borderId="1" xfId="0" applyNumberFormat="1" applyFont="1" applyBorder="1" applyAlignment="1">
      <alignment horizontal="center"/>
    </xf>
    <xf numFmtId="44" fontId="2" fillId="0" borderId="0" xfId="1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5" fillId="0" borderId="1" xfId="0" applyNumberFormat="1" applyFont="1" applyBorder="1" applyAlignment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Border="1"/>
    <xf numFmtId="0" fontId="2" fillId="0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7" fontId="0" fillId="0" borderId="0" xfId="1" applyNumberFormat="1" applyFont="1" applyBorder="1"/>
    <xf numFmtId="10" fontId="0" fillId="0" borderId="0" xfId="0" applyNumberFormat="1" applyBorder="1"/>
    <xf numFmtId="164" fontId="0" fillId="0" borderId="1" xfId="1" applyNumberFormat="1" applyFont="1" applyBorder="1"/>
    <xf numFmtId="7" fontId="2" fillId="0" borderId="0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5" fontId="0" fillId="0" borderId="1" xfId="1" applyNumberFormat="1" applyFont="1" applyBorder="1"/>
    <xf numFmtId="14" fontId="0" fillId="0" borderId="0" xfId="0" applyNumberFormat="1" applyBorder="1"/>
    <xf numFmtId="5" fontId="2" fillId="0" borderId="1" xfId="1" applyNumberFormat="1" applyFont="1" applyBorder="1"/>
    <xf numFmtId="166" fontId="2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n\Documents\TBAS\TBAS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Removed from Master"/>
      <sheetName val="TBAS Database"/>
      <sheetName val="TBAS Annual"/>
      <sheetName val="Checking 2017"/>
      <sheetName val="Checking 2018"/>
      <sheetName val="Budget 2018"/>
      <sheetName val="Budget 2019"/>
      <sheetName val="Donations"/>
      <sheetName val="CDs"/>
      <sheetName val="Fin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1">
          <cell r="N31">
            <v>6804.74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workbookViewId="0">
      <selection activeCell="F26" sqref="F26"/>
    </sheetView>
  </sheetViews>
  <sheetFormatPr defaultRowHeight="15" x14ac:dyDescent="0.25"/>
  <cols>
    <col min="1" max="1" width="4.85546875" customWidth="1"/>
    <col min="2" max="2" width="34.7109375" bestFit="1" customWidth="1"/>
    <col min="3" max="3" width="17.85546875" bestFit="1" customWidth="1"/>
    <col min="5" max="5" width="8.28515625" bestFit="1" customWidth="1"/>
    <col min="6" max="6" width="12.5703125" customWidth="1"/>
    <col min="7" max="7" width="13.42578125" customWidth="1"/>
    <col min="8" max="8" width="9.28515625" customWidth="1"/>
    <col min="9" max="9" width="13.7109375" customWidth="1"/>
  </cols>
  <sheetData>
    <row r="1" spans="2:11" ht="15.75" x14ac:dyDescent="0.25">
      <c r="B1" s="42" t="s">
        <v>0</v>
      </c>
      <c r="C1" s="42"/>
      <c r="D1" s="42"/>
      <c r="E1" s="42"/>
      <c r="F1" s="42"/>
      <c r="G1" s="42"/>
      <c r="H1" s="42"/>
    </row>
    <row r="3" spans="2:11" x14ac:dyDescent="0.25">
      <c r="B3" s="43" t="s">
        <v>1</v>
      </c>
      <c r="C3" s="43"/>
    </row>
    <row r="4" spans="2:11" x14ac:dyDescent="0.25">
      <c r="B4" s="1" t="s">
        <v>2</v>
      </c>
      <c r="C4" s="2">
        <v>1923.64</v>
      </c>
      <c r="K4" s="3"/>
    </row>
    <row r="5" spans="2:11" x14ac:dyDescent="0.25">
      <c r="B5" s="1" t="s">
        <v>3</v>
      </c>
      <c r="C5" s="2">
        <f>'[1]Checking 2018'!N31</f>
        <v>6804.74</v>
      </c>
      <c r="D5" t="s">
        <v>4</v>
      </c>
    </row>
    <row r="6" spans="2:11" x14ac:dyDescent="0.25">
      <c r="B6" s="4"/>
      <c r="C6" s="5"/>
    </row>
    <row r="7" spans="2:11" x14ac:dyDescent="0.25">
      <c r="B7" s="43" t="s">
        <v>5</v>
      </c>
      <c r="C7" s="43"/>
      <c r="D7" s="43"/>
      <c r="E7" s="43"/>
    </row>
    <row r="8" spans="2:11" x14ac:dyDescent="0.25">
      <c r="B8" s="6" t="s">
        <v>6</v>
      </c>
      <c r="C8" s="6" t="s">
        <v>2</v>
      </c>
      <c r="D8" s="6" t="s">
        <v>3</v>
      </c>
      <c r="E8" s="6" t="s">
        <v>7</v>
      </c>
    </row>
    <row r="9" spans="2:11" x14ac:dyDescent="0.25">
      <c r="B9" s="7" t="s">
        <v>8</v>
      </c>
      <c r="C9" s="8">
        <v>1300</v>
      </c>
      <c r="D9" s="8">
        <v>1300</v>
      </c>
      <c r="E9" s="8">
        <f>C9-D9</f>
        <v>0</v>
      </c>
    </row>
    <row r="10" spans="2:11" x14ac:dyDescent="0.25">
      <c r="B10" s="7" t="s">
        <v>9</v>
      </c>
      <c r="C10" s="8">
        <v>94</v>
      </c>
      <c r="D10" s="8">
        <v>102</v>
      </c>
      <c r="E10" s="8">
        <f t="shared" ref="E10:E15" si="0">C10-D10</f>
        <v>-8</v>
      </c>
    </row>
    <row r="11" spans="2:11" x14ac:dyDescent="0.25">
      <c r="B11" s="7" t="s">
        <v>10</v>
      </c>
      <c r="C11" s="8">
        <v>20</v>
      </c>
      <c r="D11" s="8">
        <v>20</v>
      </c>
      <c r="E11" s="8">
        <f t="shared" si="0"/>
        <v>0</v>
      </c>
    </row>
    <row r="12" spans="2:11" x14ac:dyDescent="0.25">
      <c r="B12" s="7" t="s">
        <v>11</v>
      </c>
      <c r="C12" s="8">
        <v>99.09</v>
      </c>
      <c r="D12" s="8">
        <v>99.09</v>
      </c>
      <c r="E12" s="8">
        <f t="shared" si="0"/>
        <v>0</v>
      </c>
      <c r="F12" s="9"/>
    </row>
    <row r="13" spans="2:11" x14ac:dyDescent="0.25">
      <c r="B13" s="7" t="s">
        <v>12</v>
      </c>
      <c r="C13" s="8">
        <v>0</v>
      </c>
      <c r="D13" s="8">
        <v>172.76</v>
      </c>
      <c r="E13" s="8">
        <f t="shared" si="0"/>
        <v>-172.76</v>
      </c>
      <c r="F13" s="9" t="s">
        <v>13</v>
      </c>
    </row>
    <row r="14" spans="2:11" x14ac:dyDescent="0.25">
      <c r="B14" s="7" t="s">
        <v>14</v>
      </c>
      <c r="C14" s="8">
        <v>0</v>
      </c>
      <c r="D14" s="8">
        <v>12</v>
      </c>
      <c r="E14" s="8">
        <f t="shared" si="0"/>
        <v>-12</v>
      </c>
      <c r="F14" s="9" t="s">
        <v>15</v>
      </c>
    </row>
    <row r="15" spans="2:11" x14ac:dyDescent="0.25">
      <c r="B15" s="1" t="s">
        <v>16</v>
      </c>
      <c r="C15" s="2">
        <f>SUM(C9:C13)</f>
        <v>1513.09</v>
      </c>
      <c r="D15" s="2">
        <f>SUM(D9:D13)</f>
        <v>1693.85</v>
      </c>
      <c r="E15" s="2">
        <f t="shared" si="0"/>
        <v>-180.76</v>
      </c>
    </row>
    <row r="16" spans="2:11" x14ac:dyDescent="0.25">
      <c r="C16" s="3"/>
      <c r="D16" s="3"/>
    </row>
    <row r="17" spans="2:12" x14ac:dyDescent="0.25">
      <c r="B17" s="1" t="s">
        <v>17</v>
      </c>
      <c r="C17" s="2">
        <f>C4-C15</f>
        <v>410.55000000000018</v>
      </c>
    </row>
    <row r="18" spans="2:12" x14ac:dyDescent="0.25">
      <c r="B18" s="1" t="s">
        <v>18</v>
      </c>
      <c r="C18" s="2">
        <v>5740.34</v>
      </c>
      <c r="D18" t="s">
        <v>19</v>
      </c>
    </row>
    <row r="20" spans="2:12" x14ac:dyDescent="0.25">
      <c r="B20" s="39" t="s">
        <v>20</v>
      </c>
      <c r="C20" s="41"/>
    </row>
    <row r="21" spans="2:12" x14ac:dyDescent="0.25">
      <c r="B21" s="6" t="s">
        <v>21</v>
      </c>
      <c r="C21" s="2">
        <v>2105</v>
      </c>
    </row>
    <row r="22" spans="2:12" x14ac:dyDescent="0.25">
      <c r="B22" s="6"/>
      <c r="C22" s="2"/>
    </row>
    <row r="23" spans="2:12" x14ac:dyDescent="0.25">
      <c r="B23" s="6" t="s">
        <v>22</v>
      </c>
      <c r="C23" s="10" t="s">
        <v>23</v>
      </c>
    </row>
    <row r="24" spans="2:12" x14ac:dyDescent="0.25">
      <c r="B24" s="7" t="s">
        <v>24</v>
      </c>
      <c r="C24" s="8">
        <v>1500</v>
      </c>
      <c r="L24" s="11"/>
    </row>
    <row r="25" spans="2:12" x14ac:dyDescent="0.25">
      <c r="B25" s="7" t="s">
        <v>25</v>
      </c>
      <c r="C25" s="8">
        <v>65.930000000000007</v>
      </c>
    </row>
    <row r="26" spans="2:12" x14ac:dyDescent="0.25">
      <c r="B26" s="1" t="s">
        <v>7</v>
      </c>
      <c r="C26" s="2">
        <f>C21-C24-C25</f>
        <v>539.06999999999994</v>
      </c>
    </row>
    <row r="28" spans="2:12" ht="15.75" x14ac:dyDescent="0.25">
      <c r="B28" s="44" t="s">
        <v>26</v>
      </c>
      <c r="C28" s="45"/>
    </row>
    <row r="29" spans="2:12" ht="15.75" x14ac:dyDescent="0.25">
      <c r="B29" s="12" t="s">
        <v>27</v>
      </c>
      <c r="C29" s="12" t="s">
        <v>7</v>
      </c>
    </row>
    <row r="30" spans="2:12" x14ac:dyDescent="0.25">
      <c r="B30" s="13" t="s">
        <v>28</v>
      </c>
      <c r="C30" s="14">
        <v>539.07000000000005</v>
      </c>
    </row>
    <row r="31" spans="2:12" x14ac:dyDescent="0.25">
      <c r="B31" s="13" t="s">
        <v>29</v>
      </c>
      <c r="C31" s="14">
        <v>4568.3599999999997</v>
      </c>
    </row>
    <row r="32" spans="2:12" x14ac:dyDescent="0.25">
      <c r="B32" s="13" t="s">
        <v>30</v>
      </c>
      <c r="C32" s="14">
        <f>C18-C30-C31</f>
        <v>632.91000000000076</v>
      </c>
    </row>
    <row r="33" spans="2:9" x14ac:dyDescent="0.25">
      <c r="B33" s="15" t="s">
        <v>31</v>
      </c>
      <c r="C33" s="8">
        <v>5740.34</v>
      </c>
      <c r="D33" s="3"/>
    </row>
    <row r="34" spans="2:9" x14ac:dyDescent="0.25">
      <c r="B34" s="16" t="s">
        <v>32</v>
      </c>
      <c r="C34" s="17">
        <v>1486.61</v>
      </c>
      <c r="D34" t="s">
        <v>33</v>
      </c>
    </row>
    <row r="35" spans="2:9" x14ac:dyDescent="0.25">
      <c r="B35" s="16" t="s">
        <v>34</v>
      </c>
      <c r="C35" s="17">
        <v>5000</v>
      </c>
      <c r="D35" t="s">
        <v>35</v>
      </c>
    </row>
    <row r="36" spans="2:9" x14ac:dyDescent="0.25">
      <c r="B36" s="1" t="s">
        <v>16</v>
      </c>
      <c r="C36" s="18">
        <f>SUM(C33:C35)</f>
        <v>12226.95</v>
      </c>
    </row>
    <row r="38" spans="2:9" ht="15.75" x14ac:dyDescent="0.25">
      <c r="B38" s="46" t="s">
        <v>36</v>
      </c>
      <c r="C38" s="46"/>
    </row>
    <row r="39" spans="2:9" x14ac:dyDescent="0.25">
      <c r="B39" s="6" t="s">
        <v>37</v>
      </c>
      <c r="C39" s="6" t="s">
        <v>23</v>
      </c>
    </row>
    <row r="40" spans="2:9" x14ac:dyDescent="0.25">
      <c r="B40" s="19" t="s">
        <v>38</v>
      </c>
      <c r="C40" s="20">
        <v>30</v>
      </c>
    </row>
    <row r="41" spans="2:9" x14ac:dyDescent="0.25">
      <c r="B41" s="19" t="s">
        <v>39</v>
      </c>
      <c r="C41" s="20">
        <v>100</v>
      </c>
    </row>
    <row r="42" spans="2:9" x14ac:dyDescent="0.25">
      <c r="B42" s="19" t="s">
        <v>40</v>
      </c>
      <c r="C42" s="20">
        <v>42.76</v>
      </c>
      <c r="F42" s="21"/>
      <c r="G42" s="21"/>
      <c r="H42" s="21"/>
      <c r="I42" s="21"/>
    </row>
    <row r="43" spans="2:9" x14ac:dyDescent="0.25">
      <c r="B43" s="22" t="s">
        <v>16</v>
      </c>
      <c r="C43" s="2">
        <f>SUM(C40:C42)</f>
        <v>172.76</v>
      </c>
      <c r="F43" s="21"/>
      <c r="G43" s="21"/>
      <c r="H43" s="21"/>
      <c r="I43" s="21"/>
    </row>
    <row r="44" spans="2:9" x14ac:dyDescent="0.25">
      <c r="E44" s="21"/>
      <c r="F44" s="21"/>
      <c r="G44" s="21"/>
      <c r="H44" s="21"/>
    </row>
    <row r="45" spans="2:9" x14ac:dyDescent="0.25">
      <c r="B45" s="36" t="s">
        <v>1</v>
      </c>
      <c r="C45" s="37"/>
      <c r="D45" s="38"/>
      <c r="E45" s="21"/>
      <c r="F45" s="23"/>
      <c r="G45" s="23"/>
      <c r="H45" s="24"/>
    </row>
    <row r="46" spans="2:9" x14ac:dyDescent="0.25">
      <c r="B46" s="7" t="s">
        <v>41</v>
      </c>
      <c r="C46" s="7" t="s">
        <v>42</v>
      </c>
      <c r="D46" s="7" t="s">
        <v>43</v>
      </c>
      <c r="E46" s="21"/>
      <c r="F46" s="21"/>
      <c r="G46" s="25"/>
      <c r="H46" s="26"/>
    </row>
    <row r="47" spans="2:9" x14ac:dyDescent="0.25">
      <c r="B47" s="7" t="s">
        <v>44</v>
      </c>
      <c r="C47" s="27">
        <v>250</v>
      </c>
      <c r="D47" s="7">
        <v>25</v>
      </c>
      <c r="E47" s="21"/>
      <c r="F47" s="21"/>
      <c r="G47" s="25"/>
      <c r="H47" s="26"/>
    </row>
    <row r="48" spans="2:9" x14ac:dyDescent="0.25">
      <c r="B48" s="7" t="s">
        <v>45</v>
      </c>
      <c r="C48" s="27">
        <v>96</v>
      </c>
      <c r="D48" s="7">
        <v>16</v>
      </c>
      <c r="E48" s="21"/>
      <c r="F48" s="21"/>
      <c r="G48" s="25"/>
      <c r="H48" s="26"/>
    </row>
    <row r="49" spans="2:8" x14ac:dyDescent="0.25">
      <c r="B49" s="7" t="s">
        <v>46</v>
      </c>
      <c r="C49" s="27">
        <v>0.86</v>
      </c>
      <c r="D49" s="7">
        <v>11</v>
      </c>
      <c r="E49" s="21"/>
      <c r="F49" s="24"/>
      <c r="G49" s="28"/>
      <c r="H49" s="26"/>
    </row>
    <row r="50" spans="2:8" x14ac:dyDescent="0.25">
      <c r="B50" s="7" t="s">
        <v>20</v>
      </c>
      <c r="C50" s="27">
        <v>285</v>
      </c>
      <c r="D50" s="7">
        <v>6</v>
      </c>
      <c r="E50" s="21"/>
      <c r="F50" s="21"/>
      <c r="G50" s="21"/>
      <c r="H50" s="21"/>
    </row>
    <row r="51" spans="2:8" x14ac:dyDescent="0.25">
      <c r="B51" s="7" t="s">
        <v>47</v>
      </c>
      <c r="C51" s="27">
        <v>300</v>
      </c>
      <c r="D51" s="7">
        <v>3</v>
      </c>
      <c r="E51" s="21"/>
      <c r="F51" s="21"/>
      <c r="G51" s="21"/>
      <c r="H51" s="21"/>
    </row>
    <row r="52" spans="2:8" x14ac:dyDescent="0.25">
      <c r="B52" s="7" t="s">
        <v>48</v>
      </c>
      <c r="C52" s="27">
        <v>101.97</v>
      </c>
      <c r="D52" s="7">
        <v>6</v>
      </c>
      <c r="E52" s="21"/>
      <c r="F52" s="21"/>
      <c r="G52" s="21"/>
      <c r="H52" s="21"/>
    </row>
    <row r="53" spans="2:8" x14ac:dyDescent="0.25">
      <c r="B53" s="7" t="s">
        <v>49</v>
      </c>
      <c r="C53" s="8">
        <v>1040.55</v>
      </c>
      <c r="D53" s="7">
        <v>7</v>
      </c>
    </row>
    <row r="54" spans="2:8" x14ac:dyDescent="0.25">
      <c r="B54" s="29" t="s">
        <v>50</v>
      </c>
      <c r="C54" s="30">
        <v>12</v>
      </c>
      <c r="D54" s="29">
        <v>1</v>
      </c>
    </row>
    <row r="55" spans="2:8" x14ac:dyDescent="0.25">
      <c r="B55" s="7" t="s">
        <v>51</v>
      </c>
      <c r="C55" s="8">
        <v>4568.3599999999997</v>
      </c>
      <c r="D55" s="7">
        <v>1</v>
      </c>
    </row>
    <row r="56" spans="2:8" x14ac:dyDescent="0.25">
      <c r="B56" s="7" t="s">
        <v>52</v>
      </c>
      <c r="C56" s="8">
        <v>150</v>
      </c>
      <c r="D56" s="7">
        <v>1</v>
      </c>
    </row>
    <row r="57" spans="2:8" x14ac:dyDescent="0.25">
      <c r="B57" s="22" t="s">
        <v>16</v>
      </c>
      <c r="C57" s="2">
        <f>SUM(C47:C56)</f>
        <v>6804.74</v>
      </c>
      <c r="D57" s="1"/>
    </row>
    <row r="59" spans="2:8" x14ac:dyDescent="0.25">
      <c r="B59" s="39" t="s">
        <v>53</v>
      </c>
      <c r="C59" s="40"/>
      <c r="D59" s="41"/>
      <c r="E59" s="21"/>
    </row>
    <row r="60" spans="2:8" x14ac:dyDescent="0.25">
      <c r="B60" s="7" t="s">
        <v>54</v>
      </c>
      <c r="C60" s="31">
        <v>2017</v>
      </c>
      <c r="D60" s="32">
        <v>2018</v>
      </c>
    </row>
    <row r="61" spans="2:8" x14ac:dyDescent="0.25">
      <c r="B61" s="7" t="s">
        <v>55</v>
      </c>
      <c r="C61" s="33">
        <v>100</v>
      </c>
      <c r="D61" s="33">
        <v>100</v>
      </c>
    </row>
    <row r="62" spans="2:8" x14ac:dyDescent="0.25">
      <c r="B62" s="7" t="s">
        <v>56</v>
      </c>
      <c r="C62" s="33">
        <v>250</v>
      </c>
      <c r="D62" s="33">
        <v>500</v>
      </c>
    </row>
    <row r="63" spans="2:8" x14ac:dyDescent="0.25">
      <c r="B63" s="19" t="s">
        <v>57</v>
      </c>
      <c r="C63" s="33">
        <v>100</v>
      </c>
      <c r="D63" s="33">
        <v>100</v>
      </c>
    </row>
    <row r="64" spans="2:8" x14ac:dyDescent="0.25">
      <c r="B64" s="19" t="s">
        <v>58</v>
      </c>
      <c r="C64" s="33">
        <v>50</v>
      </c>
      <c r="D64" s="33">
        <v>50</v>
      </c>
    </row>
    <row r="65" spans="2:7" x14ac:dyDescent="0.25">
      <c r="B65" s="19" t="s">
        <v>59</v>
      </c>
      <c r="C65" s="33">
        <v>100</v>
      </c>
      <c r="D65" s="33">
        <v>200</v>
      </c>
    </row>
    <row r="66" spans="2:7" x14ac:dyDescent="0.25">
      <c r="B66" s="19" t="s">
        <v>60</v>
      </c>
      <c r="C66" s="33">
        <v>100</v>
      </c>
      <c r="D66" s="33">
        <v>0</v>
      </c>
      <c r="E66" s="34"/>
    </row>
    <row r="67" spans="2:7" x14ac:dyDescent="0.25">
      <c r="B67" s="19" t="s">
        <v>61</v>
      </c>
      <c r="C67" s="33">
        <v>50</v>
      </c>
      <c r="D67" s="33">
        <v>50</v>
      </c>
      <c r="E67" s="21"/>
    </row>
    <row r="68" spans="2:7" x14ac:dyDescent="0.25">
      <c r="B68" s="19" t="s">
        <v>62</v>
      </c>
      <c r="C68" s="33">
        <v>100</v>
      </c>
      <c r="D68" s="33">
        <v>100</v>
      </c>
      <c r="E68" s="21"/>
    </row>
    <row r="69" spans="2:7" x14ac:dyDescent="0.25">
      <c r="B69" s="19" t="s">
        <v>63</v>
      </c>
      <c r="C69" s="33" t="s">
        <v>64</v>
      </c>
      <c r="D69" s="33">
        <v>100</v>
      </c>
      <c r="E69" s="34"/>
    </row>
    <row r="70" spans="2:7" x14ac:dyDescent="0.25">
      <c r="B70" s="19" t="s">
        <v>65</v>
      </c>
      <c r="C70" s="33">
        <v>100</v>
      </c>
      <c r="D70" s="33">
        <v>100</v>
      </c>
      <c r="E70" s="21"/>
    </row>
    <row r="71" spans="2:7" x14ac:dyDescent="0.25">
      <c r="B71" s="22" t="s">
        <v>66</v>
      </c>
      <c r="C71" s="35">
        <f>SUM(C61:C70)+100</f>
        <v>1050</v>
      </c>
      <c r="D71" s="35">
        <f>SUM(D61:D70)</f>
        <v>1300</v>
      </c>
      <c r="E71" s="21"/>
    </row>
    <row r="72" spans="2:7" x14ac:dyDescent="0.25">
      <c r="E72" s="21"/>
    </row>
    <row r="73" spans="2:7" x14ac:dyDescent="0.25">
      <c r="G73" s="21"/>
    </row>
  </sheetData>
  <mergeCells count="8">
    <mergeCell ref="B45:D45"/>
    <mergeCell ref="B59:D59"/>
    <mergeCell ref="B1:H1"/>
    <mergeCell ref="B3:C3"/>
    <mergeCell ref="B7:E7"/>
    <mergeCell ref="B20:C20"/>
    <mergeCell ref="B28:C28"/>
    <mergeCell ref="B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Karen</cp:lastModifiedBy>
  <dcterms:created xsi:type="dcterms:W3CDTF">2019-01-21T22:55:41Z</dcterms:created>
  <dcterms:modified xsi:type="dcterms:W3CDTF">2019-01-22T00:42:09Z</dcterms:modified>
</cp:coreProperties>
</file>